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besley\Documents\ECW documents\Annual Workplan\ExCom Final\Attachments\"/>
    </mc:Choice>
  </mc:AlternateContent>
  <xr:revisionPtr revIDLastSave="0" documentId="8_{F2811919-BA02-410D-BDB8-9D00A6619BFD}" xr6:coauthVersionLast="45" xr6:coauthVersionMax="45" xr10:uidLastSave="{00000000-0000-0000-0000-000000000000}"/>
  <bookViews>
    <workbookView xWindow="-110" yWindow="-110" windowWidth="19420" windowHeight="10420" xr2:uid="{9E46D334-D784-4F1E-9BD7-8C30553ABC69}"/>
  </bookViews>
  <sheets>
    <sheet name="BUDGET 2022 - ExCom " sheetId="1" r:id="rId1"/>
  </sheets>
  <externalReferences>
    <externalReference r:id="rId2"/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D27" i="1"/>
  <c r="D35" i="1" s="1"/>
  <c r="E21" i="1"/>
  <c r="D21" i="1"/>
  <c r="H19" i="1"/>
  <c r="D15" i="1"/>
  <c r="E14" i="1"/>
  <c r="E15" i="1" s="1"/>
  <c r="D9" i="1"/>
  <c r="D37" i="1" s="1"/>
  <c r="E7" i="1"/>
  <c r="E6" i="1"/>
  <c r="E9" i="1" l="1"/>
  <c r="E37" i="1" s="1"/>
  <c r="H20" i="1" l="1"/>
  <c r="H21" i="1" s="1"/>
  <c r="G9" i="1"/>
</calcChain>
</file>

<file path=xl/sharedStrings.xml><?xml version="1.0" encoding="utf-8"?>
<sst xmlns="http://schemas.openxmlformats.org/spreadsheetml/2006/main" count="51" uniqueCount="51">
  <si>
    <t>Education Cannot Wait - Proposed 2022 Secretariat Budget</t>
  </si>
  <si>
    <t>Function</t>
  </si>
  <si>
    <t>2021 Budget</t>
  </si>
  <si>
    <t>2022 Budget</t>
  </si>
  <si>
    <t xml:space="preserve">HUMAN RESOURCES </t>
  </si>
  <si>
    <t xml:space="preserve">New York </t>
  </si>
  <si>
    <r>
      <rPr>
        <b/>
        <u/>
        <sz val="9"/>
        <color rgb="FF000000"/>
        <rFont val="Arial"/>
        <family val="2"/>
      </rPr>
      <t>1 JPO</t>
    </r>
    <r>
      <rPr>
        <sz val="9"/>
        <color rgb="FF000000"/>
        <rFont val="Arial"/>
        <family val="2"/>
      </rPr>
      <t xml:space="preserve">
1 Junior Level (1 P2)
</t>
    </r>
  </si>
  <si>
    <t>TOTAL Human Resource</t>
  </si>
  <si>
    <t>UNICEF</t>
  </si>
  <si>
    <t>UNICEF Secretartiat Services</t>
  </si>
  <si>
    <t>Staff Cost</t>
  </si>
  <si>
    <t>Non-Staff Cost</t>
  </si>
  <si>
    <t>IT, Non-Staff, Local Shared Services &amp; Indirect Cost</t>
  </si>
  <si>
    <t>TOTAL UNICEF</t>
  </si>
  <si>
    <t>TECHNICAL ASSISTANCE</t>
  </si>
  <si>
    <t>Interns</t>
  </si>
  <si>
    <t>Provides technical and operational assistance to various processes of theoretical and technical skills in researching, collecting, analyzing and presenting data and analysis while learning about organizational processes</t>
  </si>
  <si>
    <t xml:space="preserve">                                                       
Individual Consultants</t>
  </si>
  <si>
    <t xml:space="preserve">Consultants and short term draw down experts to support operational requirements and capacity in priority areas (including before new core staff are in post) </t>
  </si>
  <si>
    <t xml:space="preserve">                                                       
Institutional Contract</t>
  </si>
  <si>
    <t>Contract of services entered into between the  private firm or non- governmental agency for Evaluation , Assessments, Website Development. Media Partnership and Grants Management</t>
  </si>
  <si>
    <t>TECHNICAL ASSISTANCE TOTAL</t>
  </si>
  <si>
    <t>OPERATIONS</t>
  </si>
  <si>
    <t xml:space="preserve">Secretariat Travel 
</t>
  </si>
  <si>
    <t>Development and monitoring of MYRPs and monitoring visits to selected FERs. Grant and recipient support. Staff travel for advocacy, partnership development and resource mobilization.</t>
  </si>
  <si>
    <t>Training &amp; Workshops</t>
  </si>
  <si>
    <t>Dedicated learning sessions with a specific focus.</t>
  </si>
  <si>
    <t>Communications</t>
  </si>
  <si>
    <t>Website hosting, publications, diverse design tasks, branding, media partnerships and digital subscriptions.</t>
  </si>
  <si>
    <t>Secretariat ICT (previously part of Office Supplies)</t>
  </si>
  <si>
    <t>IT, mobile, office supplies. Increase in 2021 as some ICT equipment will need to be replaced.</t>
  </si>
  <si>
    <t>Office Supplies &amp; Furniture</t>
  </si>
  <si>
    <t>Consumables and equipment regularly used in offices and Furnitures</t>
  </si>
  <si>
    <t>Event(s) to support ECW's advocacy and resource mobilization</t>
  </si>
  <si>
    <t xml:space="preserve">High level Steering Group and Executive Committee </t>
  </si>
  <si>
    <t>Meeting logistics and travel for some members of HLSG and ExCom constituencies, plus special guests (exceptional approval required)</t>
  </si>
  <si>
    <t xml:space="preserve">Meeting &amp; Coordination </t>
  </si>
  <si>
    <t>Workshops with individuals or Government agencies, relevant organizations and donors</t>
  </si>
  <si>
    <t>Translation &amp; Printing</t>
  </si>
  <si>
    <t>Program documents translation and printing of advocacy materials</t>
  </si>
  <si>
    <t>Geneva Global Hub</t>
  </si>
  <si>
    <t>Misc</t>
  </si>
  <si>
    <t xml:space="preserve">General Operating cost </t>
  </si>
  <si>
    <t xml:space="preserve">OPERATIONS TOTAL  </t>
  </si>
  <si>
    <t xml:space="preserve">2022 Grand Total </t>
  </si>
  <si>
    <r>
      <rPr>
        <b/>
        <u/>
        <sz val="9"/>
        <color rgb="FF000000"/>
        <rFont val="Arial"/>
        <family val="2"/>
      </rPr>
      <t>*14 Staffs</t>
    </r>
    <r>
      <rPr>
        <sz val="9"/>
        <color rgb="FF000000"/>
        <rFont val="Arial"/>
        <family val="2"/>
      </rPr>
      <t xml:space="preserve"> 
9 Senior Level (5 P5 + 4 P4)
3 Mid Level (3 P3)
1 Administrative Support (1 G5)
1 TA</t>
    </r>
  </si>
  <si>
    <t>JPO (100%) Geneva</t>
  </si>
  <si>
    <r>
      <rPr>
        <b/>
        <u/>
        <sz val="9"/>
        <color rgb="FF000000"/>
        <rFont val="Arial"/>
        <family val="2"/>
      </rPr>
      <t>*16 Staffs</t>
    </r>
    <r>
      <rPr>
        <sz val="9"/>
        <color rgb="FF000000"/>
        <rFont val="Arial"/>
        <family val="2"/>
      </rPr>
      <t xml:space="preserve"> 
1 Directors (D2)
6 Senior Level (3 P5 + 3 P4)
3 Mid Level (3 P3)
1 Junior Level (1 P2)
4 Administrative Support (1 G7 + 2 G6 + 1 G5)
1 TA</t>
    </r>
  </si>
  <si>
    <t>Geneva, Amman</t>
  </si>
  <si>
    <t xml:space="preserve">Advocacy and RM Events </t>
  </si>
  <si>
    <t>Negotiations ongoing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</si>
</sst>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5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u/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0" borderId="0" xfId="0" applyFont="1"/>
    <xf numFmtId="0" fontId="9" fillId="5" borderId="8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164" fontId="10" fillId="7" borderId="13" xfId="2" applyNumberFormat="1" applyFont="1" applyFill="1" applyBorder="1" applyAlignment="1">
      <alignment horizontal="center" vertical="center" wrapText="1"/>
    </xf>
    <xf numFmtId="164" fontId="10" fillId="7" borderId="14" xfId="2" applyNumberFormat="1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164" fontId="10" fillId="7" borderId="16" xfId="2" applyNumberFormat="1" applyFont="1" applyFill="1" applyBorder="1" applyAlignment="1">
      <alignment horizontal="center" vertical="center" wrapText="1"/>
    </xf>
    <xf numFmtId="164" fontId="10" fillId="7" borderId="17" xfId="2" applyNumberFormat="1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164" fontId="10" fillId="7" borderId="19" xfId="2" applyNumberFormat="1" applyFont="1" applyFill="1" applyBorder="1" applyAlignment="1">
      <alignment horizontal="center" vertical="center" wrapText="1"/>
    </xf>
    <xf numFmtId="164" fontId="10" fillId="7" borderId="20" xfId="2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164" fontId="7" fillId="8" borderId="6" xfId="1" applyNumberFormat="1" applyFont="1" applyFill="1" applyBorder="1" applyAlignment="1">
      <alignment horizontal="left" vertical="center" wrapText="1"/>
    </xf>
    <xf numFmtId="164" fontId="7" fillId="8" borderId="7" xfId="2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164" fontId="0" fillId="2" borderId="0" xfId="0" applyNumberFormat="1" applyFill="1"/>
    <xf numFmtId="44" fontId="0" fillId="2" borderId="0" xfId="0" applyNumberFormat="1" applyFill="1"/>
    <xf numFmtId="43" fontId="0" fillId="2" borderId="0" xfId="0" applyNumberFormat="1" applyFill="1"/>
    <xf numFmtId="0" fontId="7" fillId="2" borderId="21" xfId="0" applyFont="1" applyFill="1" applyBorder="1" applyAlignment="1">
      <alignment horizontal="left" vertical="center" wrapText="1"/>
    </xf>
    <xf numFmtId="44" fontId="7" fillId="2" borderId="21" xfId="2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left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left" vertical="center"/>
    </xf>
    <xf numFmtId="0" fontId="8" fillId="0" borderId="5" xfId="0" applyFont="1" applyBorder="1"/>
    <xf numFmtId="0" fontId="9" fillId="5" borderId="22" xfId="0" applyFont="1" applyFill="1" applyBorder="1" applyAlignment="1">
      <alignment horizontal="left" vertical="center" wrapText="1"/>
    </xf>
    <xf numFmtId="0" fontId="10" fillId="10" borderId="13" xfId="0" applyFont="1" applyFill="1" applyBorder="1" applyAlignment="1">
      <alignment horizontal="center" vertical="center" wrapText="1"/>
    </xf>
    <xf numFmtId="44" fontId="10" fillId="10" borderId="13" xfId="2" applyFont="1" applyFill="1" applyBorder="1" applyAlignment="1">
      <alignment horizontal="center" vertical="center" wrapText="1"/>
    </xf>
    <xf numFmtId="0" fontId="8" fillId="0" borderId="13" xfId="0" applyFont="1" applyBorder="1"/>
    <xf numFmtId="0" fontId="10" fillId="0" borderId="15" xfId="0" applyFont="1" applyBorder="1" applyAlignment="1">
      <alignment horizontal="left" vertical="center" wrapText="1" indent="5"/>
    </xf>
    <xf numFmtId="0" fontId="10" fillId="10" borderId="16" xfId="0" applyFont="1" applyFill="1" applyBorder="1" applyAlignment="1">
      <alignment horizontal="center" vertical="center" wrapText="1"/>
    </xf>
    <xf numFmtId="164" fontId="10" fillId="10" borderId="16" xfId="2" applyNumberFormat="1" applyFont="1" applyFill="1" applyBorder="1" applyAlignment="1">
      <alignment vertical="center" wrapText="1"/>
    </xf>
    <xf numFmtId="0" fontId="8" fillId="0" borderId="16" xfId="0" applyFont="1" applyBorder="1"/>
    <xf numFmtId="0" fontId="10" fillId="0" borderId="23" xfId="0" applyFont="1" applyBorder="1" applyAlignment="1">
      <alignment horizontal="left" vertical="center" wrapText="1" indent="5"/>
    </xf>
    <xf numFmtId="0" fontId="10" fillId="10" borderId="24" xfId="0" applyFont="1" applyFill="1" applyBorder="1" applyAlignment="1">
      <alignment horizontal="center" vertical="center" wrapText="1"/>
    </xf>
    <xf numFmtId="164" fontId="10" fillId="10" borderId="24" xfId="2" applyNumberFormat="1" applyFont="1" applyFill="1" applyBorder="1" applyAlignment="1">
      <alignment vertical="center" wrapText="1"/>
    </xf>
    <xf numFmtId="0" fontId="7" fillId="8" borderId="5" xfId="0" applyFont="1" applyFill="1" applyBorder="1" applyAlignment="1">
      <alignment horizontal="center" vertical="center" wrapText="1"/>
    </xf>
    <xf numFmtId="165" fontId="7" fillId="8" borderId="5" xfId="1" applyNumberFormat="1" applyFont="1" applyFill="1" applyBorder="1" applyAlignment="1">
      <alignment horizontal="center" vertical="center" wrapText="1"/>
    </xf>
    <xf numFmtId="164" fontId="7" fillId="8" borderId="5" xfId="0" applyNumberFormat="1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vertical="center"/>
    </xf>
    <xf numFmtId="44" fontId="10" fillId="7" borderId="25" xfId="2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164" fontId="10" fillId="10" borderId="16" xfId="2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8" fillId="0" borderId="16" xfId="0" applyNumberFormat="1" applyFont="1" applyBorder="1"/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/>
    </xf>
    <xf numFmtId="164" fontId="10" fillId="10" borderId="27" xfId="2" applyNumberFormat="1" applyFont="1" applyFill="1" applyBorder="1" applyAlignment="1">
      <alignment horizontal="center" vertical="center" wrapText="1"/>
    </xf>
    <xf numFmtId="0" fontId="8" fillId="0" borderId="27" xfId="0" applyFont="1" applyBorder="1"/>
    <xf numFmtId="3" fontId="8" fillId="0" borderId="27" xfId="0" applyNumberFormat="1" applyFont="1" applyBorder="1"/>
    <xf numFmtId="164" fontId="7" fillId="8" borderId="29" xfId="0" applyNumberFormat="1" applyFont="1" applyFill="1" applyBorder="1" applyAlignment="1">
      <alignment horizontal="left" vertical="center" wrapText="1"/>
    </xf>
    <xf numFmtId="164" fontId="7" fillId="8" borderId="5" xfId="2" applyNumberFormat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3" fontId="7" fillId="7" borderId="0" xfId="0" applyNumberFormat="1" applyFont="1" applyFill="1" applyAlignment="1">
      <alignment horizontal="center" vertical="center" wrapText="1"/>
    </xf>
    <xf numFmtId="0" fontId="8" fillId="2" borderId="0" xfId="0" applyFont="1" applyFill="1"/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0" borderId="13" xfId="2" applyNumberFormat="1" applyFont="1" applyFill="1" applyBorder="1" applyAlignment="1">
      <alignment horizontal="center" vertical="center" wrapText="1"/>
    </xf>
    <xf numFmtId="164" fontId="10" fillId="0" borderId="16" xfId="2" applyNumberFormat="1" applyFont="1" applyFill="1" applyBorder="1" applyAlignment="1">
      <alignment horizontal="center" vertical="center" wrapText="1"/>
    </xf>
    <xf numFmtId="166" fontId="0" fillId="2" borderId="0" xfId="3" applyNumberFormat="1" applyFont="1" applyFill="1"/>
    <xf numFmtId="164" fontId="10" fillId="0" borderId="27" xfId="2" applyNumberFormat="1" applyFont="1" applyFill="1" applyBorder="1" applyAlignment="1">
      <alignment horizontal="center" vertical="center" wrapText="1"/>
    </xf>
    <xf numFmtId="0" fontId="12" fillId="2" borderId="25" xfId="0" applyFont="1" applyFill="1" applyBorder="1"/>
    <xf numFmtId="0" fontId="8" fillId="0" borderId="25" xfId="0" applyFont="1" applyBorder="1"/>
    <xf numFmtId="0" fontId="12" fillId="2" borderId="0" xfId="0" applyFont="1" applyFill="1"/>
    <xf numFmtId="164" fontId="13" fillId="8" borderId="7" xfId="2" applyNumberFormat="1" applyFont="1" applyFill="1" applyBorder="1" applyAlignment="1">
      <alignment horizontal="center" vertical="center" wrapText="1"/>
    </xf>
    <xf numFmtId="0" fontId="12" fillId="0" borderId="0" xfId="0" applyFont="1"/>
    <xf numFmtId="0" fontId="7" fillId="7" borderId="0" xfId="0" applyFont="1" applyFill="1" applyAlignment="1">
      <alignment vertical="center" wrapText="1"/>
    </xf>
    <xf numFmtId="0" fontId="14" fillId="2" borderId="0" xfId="0" applyFont="1" applyFill="1" applyAlignment="1">
      <alignment horizontal="right"/>
    </xf>
    <xf numFmtId="0" fontId="15" fillId="2" borderId="0" xfId="0" applyFont="1" applyFill="1"/>
    <xf numFmtId="0" fontId="15" fillId="0" borderId="0" xfId="0" applyFont="1"/>
    <xf numFmtId="0" fontId="16" fillId="2" borderId="0" xfId="0" applyFont="1" applyFill="1"/>
    <xf numFmtId="0" fontId="16" fillId="0" borderId="0" xfId="0" applyFont="1"/>
    <xf numFmtId="0" fontId="8" fillId="2" borderId="30" xfId="0" applyFont="1" applyFill="1" applyBorder="1"/>
    <xf numFmtId="0" fontId="2" fillId="2" borderId="30" xfId="0" applyFont="1" applyFill="1" applyBorder="1"/>
    <xf numFmtId="44" fontId="2" fillId="2" borderId="30" xfId="0" applyNumberFormat="1" applyFont="1" applyFill="1" applyBorder="1"/>
    <xf numFmtId="0" fontId="17" fillId="2" borderId="0" xfId="0" applyFont="1" applyFill="1" applyAlignment="1">
      <alignment horizontal="left" vertical="center" wrapText="1" indent="1"/>
    </xf>
    <xf numFmtId="0" fontId="4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8" borderId="28" xfId="0" applyFont="1" applyFill="1" applyBorder="1" applyAlignment="1">
      <alignment horizontal="left" vertical="center" wrapText="1"/>
    </xf>
    <xf numFmtId="0" fontId="7" fillId="8" borderId="29" xfId="0" applyFont="1" applyFill="1" applyBorder="1" applyAlignment="1">
      <alignment horizontal="left" vertical="center" wrapText="1"/>
    </xf>
    <xf numFmtId="0" fontId="13" fillId="8" borderId="28" xfId="0" applyFont="1" applyFill="1" applyBorder="1" applyAlignment="1">
      <alignment horizontal="left" vertical="center" wrapText="1"/>
    </xf>
    <xf numFmtId="0" fontId="13" fillId="8" borderId="29" xfId="0" applyFont="1" applyFill="1" applyBorder="1" applyAlignment="1">
      <alignment horizontal="left" vertical="center" wrapText="1"/>
    </xf>
    <xf numFmtId="44" fontId="15" fillId="2" borderId="0" xfId="0" applyNumberFormat="1" applyFont="1" applyFill="1" applyAlignment="1">
      <alignment horizontal="left" indent="2"/>
    </xf>
    <xf numFmtId="0" fontId="15" fillId="2" borderId="0" xfId="0" applyFont="1" applyFill="1" applyAlignment="1">
      <alignment horizontal="left" indent="2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f-my.sharepoint.com/personal/mcorlin_unicef_org/Documents/Operations/Office%20budget/2022/Secretariat%20Budget%202022_submission_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amuatta/Documents/B.%20Education%20Cannot%20Wait%20Hosted%20Fund/7.%20Budget/DFAM%2010%20Feb%20ECW%20TABLES%20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22 - ExCom "/>
      <sheetName val="Distribution"/>
      <sheetName val="BUDGET Breakdown  2022 "/>
      <sheetName val="Staff Salaries"/>
      <sheetName val="TA &amp; JPO"/>
      <sheetName val="Staff &amp; TA Salries"/>
    </sheetNames>
    <sheetDataSet>
      <sheetData sheetId="0"/>
      <sheetData sheetId="1"/>
      <sheetData sheetId="2"/>
      <sheetData sheetId="3"/>
      <sheetData sheetId="4"/>
      <sheetData sheetId="5">
        <row r="43">
          <cell r="E43">
            <v>3427458</v>
          </cell>
        </row>
        <row r="44">
          <cell r="E44">
            <v>3571271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tatus of ECW Contributions"/>
      <sheetName val="2. Secretariat&amp;FSO budget 2017"/>
      <sheetName val="3. ECW Forecast Jan17-Dec17"/>
    </sheetNames>
    <sheetDataSet>
      <sheetData sheetId="0" refreshError="1"/>
      <sheetData sheetId="1" refreshError="1">
        <row r="17">
          <cell r="D17">
            <v>2293123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2792-6274-414A-AA8D-22256B398738}">
  <sheetPr>
    <pageSetUpPr fitToPage="1"/>
  </sheetPr>
  <dimension ref="A1:M64"/>
  <sheetViews>
    <sheetView tabSelected="1" topLeftCell="A19" zoomScale="120" zoomScaleNormal="120" workbookViewId="0">
      <selection activeCell="B34" sqref="B34"/>
    </sheetView>
  </sheetViews>
  <sheetFormatPr defaultRowHeight="14.5" x14ac:dyDescent="0.35"/>
  <cols>
    <col min="1" max="1" width="5.54296875" customWidth="1"/>
    <col min="2" max="2" width="48.26953125" customWidth="1"/>
    <col min="3" max="3" width="36.81640625" customWidth="1"/>
    <col min="4" max="5" width="18.1796875" customWidth="1"/>
    <col min="6" max="6" width="0" hidden="1" customWidth="1"/>
    <col min="7" max="7" width="10.453125" hidden="1" customWidth="1"/>
    <col min="8" max="8" width="9.1796875" hidden="1" customWidth="1"/>
    <col min="9" max="9" width="1.54296875" hidden="1" customWidth="1"/>
    <col min="10" max="10" width="12.7265625" bestFit="1" customWidth="1"/>
    <col min="11" max="11" width="20" customWidth="1"/>
    <col min="12" max="12" width="24.453125" customWidth="1"/>
    <col min="13" max="13" width="18.1796875" customWidth="1"/>
  </cols>
  <sheetData>
    <row r="1" spans="1:13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spans="1:13" s="6" customFormat="1" ht="21.5" thickBot="1" x14ac:dyDescent="0.55000000000000004">
      <c r="A2" s="3"/>
      <c r="B2" s="96" t="s">
        <v>0</v>
      </c>
      <c r="C2" s="97"/>
      <c r="D2" s="97"/>
      <c r="E2" s="98"/>
      <c r="F2" s="4"/>
      <c r="G2" s="4"/>
      <c r="H2" s="4"/>
      <c r="I2" s="4"/>
      <c r="J2" s="5"/>
      <c r="K2" s="5"/>
      <c r="L2" s="5"/>
      <c r="M2" s="5"/>
    </row>
    <row r="3" spans="1:13" s="6" customFormat="1" ht="11.15" customHeight="1" thickBot="1" x14ac:dyDescent="0.55000000000000004">
      <c r="A3" s="3"/>
      <c r="B3" s="7"/>
      <c r="C3" s="4"/>
      <c r="D3" s="4"/>
      <c r="E3" s="4"/>
      <c r="F3" s="4"/>
      <c r="G3" s="4"/>
      <c r="H3" s="4"/>
      <c r="I3" s="4"/>
      <c r="J3" s="5"/>
      <c r="K3" s="5"/>
      <c r="L3" s="5"/>
      <c r="M3" s="5"/>
    </row>
    <row r="4" spans="1:13" ht="26.15" customHeight="1" thickTop="1" thickBot="1" x14ac:dyDescent="0.4">
      <c r="A4" s="1"/>
      <c r="B4" s="8" t="s">
        <v>1</v>
      </c>
      <c r="C4" s="9"/>
      <c r="D4" s="10" t="s">
        <v>2</v>
      </c>
      <c r="E4" s="11" t="s">
        <v>3</v>
      </c>
      <c r="F4" s="12"/>
      <c r="G4" s="12"/>
      <c r="H4" s="12"/>
      <c r="I4" s="12"/>
      <c r="J4" s="2"/>
      <c r="K4" s="2"/>
      <c r="L4" s="2"/>
      <c r="M4" s="2"/>
    </row>
    <row r="5" spans="1:13" ht="16.149999999999999" customHeight="1" thickTop="1" thickBot="1" x14ac:dyDescent="0.4">
      <c r="A5" s="1"/>
      <c r="B5" s="13" t="s">
        <v>4</v>
      </c>
      <c r="C5" s="14"/>
      <c r="D5" s="15"/>
      <c r="E5" s="16"/>
      <c r="F5" s="12"/>
      <c r="G5" s="12"/>
      <c r="H5" s="12"/>
      <c r="I5" s="12"/>
      <c r="J5" s="2"/>
      <c r="K5" s="2"/>
      <c r="L5" s="2"/>
      <c r="M5" s="2"/>
    </row>
    <row r="6" spans="1:13" ht="81.5" thickTop="1" thickBot="1" x14ac:dyDescent="0.4">
      <c r="A6" s="1"/>
      <c r="B6" s="17" t="s">
        <v>5</v>
      </c>
      <c r="C6" s="18" t="s">
        <v>47</v>
      </c>
      <c r="D6" s="19">
        <v>3202450.44</v>
      </c>
      <c r="E6" s="20">
        <f>'[1]Staff &amp; TA Salries'!E43</f>
        <v>3427458</v>
      </c>
      <c r="F6" s="12"/>
      <c r="G6" s="12"/>
      <c r="H6" s="12"/>
      <c r="I6" s="12"/>
      <c r="J6" s="2"/>
      <c r="K6" s="2"/>
      <c r="L6" s="2"/>
      <c r="M6" s="2"/>
    </row>
    <row r="7" spans="1:13" ht="69.5" thickBot="1" x14ac:dyDescent="0.4">
      <c r="A7" s="1"/>
      <c r="B7" s="21" t="s">
        <v>48</v>
      </c>
      <c r="C7" s="22" t="s">
        <v>45</v>
      </c>
      <c r="D7" s="23">
        <v>2843860.56</v>
      </c>
      <c r="E7" s="24">
        <f>'[1]Staff &amp; TA Salries'!E44</f>
        <v>3571271</v>
      </c>
      <c r="F7" s="12"/>
      <c r="G7" s="12"/>
      <c r="H7" s="12"/>
      <c r="I7" s="12"/>
      <c r="J7" s="2"/>
      <c r="K7" s="2"/>
      <c r="L7" s="2"/>
      <c r="M7" s="2"/>
    </row>
    <row r="8" spans="1:13" ht="46.5" thickBot="1" x14ac:dyDescent="0.4">
      <c r="A8" s="1"/>
      <c r="B8" s="25" t="s">
        <v>46</v>
      </c>
      <c r="C8" s="26" t="s">
        <v>6</v>
      </c>
      <c r="D8" s="27">
        <v>86689.98</v>
      </c>
      <c r="E8" s="28">
        <v>0</v>
      </c>
      <c r="F8" s="12"/>
      <c r="G8" s="12"/>
      <c r="H8" s="12"/>
      <c r="I8" s="12"/>
      <c r="J8" s="2"/>
      <c r="K8" s="2"/>
      <c r="L8" s="2"/>
      <c r="M8" s="2"/>
    </row>
    <row r="9" spans="1:13" ht="15.5" thickTop="1" thickBot="1" x14ac:dyDescent="0.4">
      <c r="A9" s="1"/>
      <c r="B9" s="29" t="s">
        <v>7</v>
      </c>
      <c r="C9" s="30"/>
      <c r="D9" s="31">
        <f>SUM(D6:D8)</f>
        <v>6133000.9800000004</v>
      </c>
      <c r="E9" s="32">
        <f>SUM(E6:E8)</f>
        <v>6998729</v>
      </c>
      <c r="F9" s="12"/>
      <c r="G9" s="33">
        <f>(E9+E21+E35)</f>
        <v>11708729</v>
      </c>
      <c r="H9" s="12"/>
      <c r="I9" s="12"/>
      <c r="J9" s="34"/>
      <c r="K9" s="35"/>
      <c r="L9" s="36"/>
      <c r="M9" s="2"/>
    </row>
    <row r="10" spans="1:13" ht="16.5" customHeight="1" thickTop="1" thickBot="1" x14ac:dyDescent="0.4">
      <c r="A10" s="1"/>
      <c r="B10" s="37"/>
      <c r="C10" s="37"/>
      <c r="D10" s="37"/>
      <c r="E10" s="38"/>
      <c r="F10" s="12"/>
      <c r="G10" s="33"/>
      <c r="H10" s="12"/>
      <c r="I10" s="12"/>
      <c r="J10" s="2"/>
      <c r="K10" s="2"/>
      <c r="L10" s="2"/>
      <c r="M10" s="2"/>
    </row>
    <row r="11" spans="1:13" ht="15.5" thickTop="1" thickBot="1" x14ac:dyDescent="0.4">
      <c r="A11" s="1"/>
      <c r="B11" s="39" t="s">
        <v>8</v>
      </c>
      <c r="C11" s="40"/>
      <c r="D11" s="40"/>
      <c r="E11" s="41"/>
      <c r="F11" s="42"/>
      <c r="G11" s="42"/>
      <c r="H11" s="42"/>
      <c r="I11" s="42"/>
      <c r="J11" s="2"/>
      <c r="K11" s="2"/>
      <c r="L11" s="35"/>
      <c r="M11" s="35"/>
    </row>
    <row r="12" spans="1:13" ht="15.5" thickTop="1" thickBot="1" x14ac:dyDescent="0.4">
      <c r="A12" s="1"/>
      <c r="B12" s="43" t="s">
        <v>9</v>
      </c>
      <c r="C12" s="44"/>
      <c r="D12" s="44"/>
      <c r="E12" s="45"/>
      <c r="F12" s="46"/>
      <c r="G12" s="46"/>
      <c r="H12" s="46"/>
      <c r="I12" s="46"/>
      <c r="J12" s="2"/>
      <c r="K12" s="2"/>
      <c r="L12" s="35"/>
      <c r="M12" s="35"/>
    </row>
    <row r="13" spans="1:13" ht="15" thickBot="1" x14ac:dyDescent="0.4">
      <c r="A13" s="1"/>
      <c r="B13" s="47" t="s">
        <v>10</v>
      </c>
      <c r="C13" s="48"/>
      <c r="D13" s="49">
        <v>594738</v>
      </c>
      <c r="E13" s="49">
        <v>871199</v>
      </c>
      <c r="F13" s="50"/>
      <c r="G13" s="50"/>
      <c r="H13" s="50"/>
      <c r="I13" s="50"/>
      <c r="J13" s="2"/>
      <c r="K13" s="2"/>
      <c r="L13" s="35"/>
      <c r="M13" s="35"/>
    </row>
    <row r="14" spans="1:13" ht="23.5" thickBot="1" x14ac:dyDescent="0.4">
      <c r="A14" s="1"/>
      <c r="B14" s="51" t="s">
        <v>11</v>
      </c>
      <c r="C14" s="52" t="s">
        <v>12</v>
      </c>
      <c r="D14" s="53">
        <v>5328</v>
      </c>
      <c r="E14" s="53">
        <f>84000+67974</f>
        <v>151974</v>
      </c>
      <c r="F14" s="50"/>
      <c r="G14" s="50"/>
      <c r="H14" s="50"/>
      <c r="I14" s="50"/>
      <c r="J14" s="2"/>
      <c r="K14" s="2"/>
      <c r="L14" s="35"/>
      <c r="M14" s="35"/>
    </row>
    <row r="15" spans="1:13" ht="15.5" thickTop="1" thickBot="1" x14ac:dyDescent="0.4">
      <c r="A15" s="1"/>
      <c r="B15" s="29" t="s">
        <v>13</v>
      </c>
      <c r="C15" s="54"/>
      <c r="D15" s="55">
        <f>SUM(D13:D14)</f>
        <v>600066</v>
      </c>
      <c r="E15" s="56">
        <f>SUM(E12:E14)</f>
        <v>1023173</v>
      </c>
      <c r="F15" s="42"/>
      <c r="G15" s="42"/>
      <c r="H15" s="42"/>
      <c r="I15" s="42"/>
      <c r="J15" s="34"/>
      <c r="K15" s="2"/>
      <c r="L15" s="35"/>
      <c r="M15" s="35"/>
    </row>
    <row r="16" spans="1:13" ht="15.5" thickTop="1" thickBot="1" x14ac:dyDescent="0.4">
      <c r="A16" s="1"/>
      <c r="B16" s="57"/>
      <c r="C16" s="58"/>
      <c r="D16" s="58"/>
      <c r="E16" s="59"/>
      <c r="F16" s="12"/>
      <c r="G16" s="12"/>
      <c r="H16" s="12"/>
      <c r="I16" s="12"/>
      <c r="J16" s="2"/>
      <c r="K16" s="2"/>
      <c r="L16" s="35"/>
      <c r="M16" s="35"/>
    </row>
    <row r="17" spans="1:13" ht="15.5" thickTop="1" thickBot="1" x14ac:dyDescent="0.4">
      <c r="A17" s="1"/>
      <c r="B17" s="39" t="s">
        <v>14</v>
      </c>
      <c r="C17" s="39"/>
      <c r="D17" s="39"/>
      <c r="E17" s="39"/>
      <c r="F17" s="42"/>
      <c r="G17" s="42"/>
      <c r="H17" s="42"/>
      <c r="I17" s="42"/>
      <c r="J17" s="2"/>
      <c r="K17" s="2"/>
      <c r="L17" s="2"/>
      <c r="M17" s="2"/>
    </row>
    <row r="18" spans="1:13" ht="58.5" thickTop="1" thickBot="1" x14ac:dyDescent="0.4">
      <c r="A18" s="1"/>
      <c r="B18" s="60" t="s">
        <v>15</v>
      </c>
      <c r="C18" s="61" t="s">
        <v>16</v>
      </c>
      <c r="D18" s="62">
        <v>201000</v>
      </c>
      <c r="E18" s="62">
        <v>200000</v>
      </c>
      <c r="F18" s="50"/>
      <c r="G18" s="50"/>
      <c r="H18" s="50"/>
      <c r="I18" s="50"/>
      <c r="J18" s="2"/>
      <c r="K18" s="2"/>
      <c r="L18" s="2"/>
      <c r="M18" s="2"/>
    </row>
    <row r="19" spans="1:13" ht="46.5" thickBot="1" x14ac:dyDescent="0.4">
      <c r="A19" s="1"/>
      <c r="B19" s="60" t="s">
        <v>17</v>
      </c>
      <c r="C19" s="63" t="s">
        <v>18</v>
      </c>
      <c r="D19" s="62">
        <v>1244253.92</v>
      </c>
      <c r="E19" s="62">
        <v>1475000</v>
      </c>
      <c r="F19" s="50"/>
      <c r="G19" s="50"/>
      <c r="H19" s="64" t="e">
        <f>+#REF!-'[2]2. Secretariat&amp;FSO budget 2017'!$D$17</f>
        <v>#REF!</v>
      </c>
      <c r="I19" s="50"/>
      <c r="J19" s="2"/>
      <c r="K19" s="2"/>
      <c r="L19" s="35"/>
      <c r="M19" s="2"/>
    </row>
    <row r="20" spans="1:13" ht="58" thickBot="1" x14ac:dyDescent="0.4">
      <c r="A20" s="1"/>
      <c r="B20" s="65" t="s">
        <v>19</v>
      </c>
      <c r="C20" s="66" t="s">
        <v>20</v>
      </c>
      <c r="D20" s="67">
        <v>1170000</v>
      </c>
      <c r="E20" s="67">
        <v>900000</v>
      </c>
      <c r="F20" s="68"/>
      <c r="G20" s="68"/>
      <c r="H20" s="69">
        <f>+E9-'[2]2. Secretariat&amp;FSO budget 2017'!$D$17</f>
        <v>4705606</v>
      </c>
      <c r="I20" s="68"/>
      <c r="J20" s="2"/>
      <c r="K20" s="2"/>
      <c r="L20" s="2"/>
      <c r="M20" s="2"/>
    </row>
    <row r="21" spans="1:13" ht="15.5" thickTop="1" thickBot="1" x14ac:dyDescent="0.4">
      <c r="A21" s="1"/>
      <c r="B21" s="99" t="s">
        <v>21</v>
      </c>
      <c r="C21" s="100"/>
      <c r="D21" s="70">
        <f>SUM(D18:D20)</f>
        <v>2615253.92</v>
      </c>
      <c r="E21" s="71">
        <f>SUM(E18:E20)</f>
        <v>2575000</v>
      </c>
      <c r="F21" s="42"/>
      <c r="G21" s="42"/>
      <c r="H21" s="42">
        <f>+H20/'[2]2. Secretariat&amp;FSO budget 2017'!$D$17</f>
        <v>2.0520512855176105</v>
      </c>
      <c r="I21" s="42"/>
      <c r="J21" s="34"/>
      <c r="K21" s="2"/>
      <c r="L21" s="2"/>
      <c r="M21" s="2"/>
    </row>
    <row r="22" spans="1:13" s="2" customFormat="1" ht="15.75" customHeight="1" thickTop="1" thickBot="1" x14ac:dyDescent="0.4">
      <c r="A22" s="1"/>
      <c r="B22" s="72"/>
      <c r="C22" s="72"/>
      <c r="D22" s="72"/>
      <c r="E22" s="73"/>
      <c r="F22" s="74"/>
      <c r="G22" s="74"/>
      <c r="H22" s="74"/>
      <c r="I22" s="74"/>
    </row>
    <row r="23" spans="1:13" ht="18" customHeight="1" thickTop="1" thickBot="1" x14ac:dyDescent="0.4">
      <c r="A23" s="1"/>
      <c r="B23" s="39" t="s">
        <v>22</v>
      </c>
      <c r="C23" s="41"/>
      <c r="D23" s="41"/>
      <c r="E23" s="41"/>
      <c r="F23" s="42"/>
      <c r="G23" s="42"/>
      <c r="H23" s="42"/>
      <c r="I23" s="42"/>
      <c r="J23" s="2"/>
      <c r="K23" s="2"/>
      <c r="L23" s="2"/>
      <c r="M23" s="2"/>
    </row>
    <row r="24" spans="1:13" ht="58.5" thickTop="1" thickBot="1" x14ac:dyDescent="0.4">
      <c r="A24" s="1"/>
      <c r="B24" s="75" t="s">
        <v>23</v>
      </c>
      <c r="C24" s="76" t="s">
        <v>24</v>
      </c>
      <c r="D24" s="77">
        <v>710000</v>
      </c>
      <c r="E24" s="77">
        <v>755000</v>
      </c>
      <c r="F24" s="46"/>
      <c r="G24" s="46"/>
      <c r="H24" s="46"/>
      <c r="I24" s="46"/>
      <c r="J24" s="2"/>
      <c r="K24" s="2"/>
      <c r="L24" s="2"/>
      <c r="M24" s="2"/>
    </row>
    <row r="25" spans="1:13" ht="23.5" thickBot="1" x14ac:dyDescent="0.4">
      <c r="A25" s="1"/>
      <c r="B25" s="60" t="s">
        <v>25</v>
      </c>
      <c r="C25" s="63" t="s">
        <v>26</v>
      </c>
      <c r="D25" s="78">
        <v>60000</v>
      </c>
      <c r="E25" s="78">
        <v>60000</v>
      </c>
      <c r="F25" s="50"/>
      <c r="G25" s="50"/>
      <c r="H25" s="50"/>
      <c r="I25" s="50"/>
      <c r="J25" s="2"/>
      <c r="K25" s="2"/>
      <c r="L25" s="2"/>
      <c r="M25" s="2"/>
    </row>
    <row r="26" spans="1:13" ht="35" thickBot="1" x14ac:dyDescent="0.4">
      <c r="A26" s="1"/>
      <c r="B26" s="60" t="s">
        <v>27</v>
      </c>
      <c r="C26" s="63" t="s">
        <v>28</v>
      </c>
      <c r="D26" s="78">
        <v>406000</v>
      </c>
      <c r="E26" s="78">
        <v>440000</v>
      </c>
      <c r="F26" s="50"/>
      <c r="G26" s="50"/>
      <c r="H26" s="50"/>
      <c r="I26" s="50"/>
      <c r="J26" s="2"/>
      <c r="K26" s="2"/>
      <c r="L26" s="2"/>
      <c r="M26" s="2"/>
    </row>
    <row r="27" spans="1:13" ht="23.5" thickBot="1" x14ac:dyDescent="0.4">
      <c r="A27" s="1"/>
      <c r="B27" s="60" t="s">
        <v>29</v>
      </c>
      <c r="C27" s="63" t="s">
        <v>30</v>
      </c>
      <c r="D27" s="78">
        <f>50000</f>
        <v>50000</v>
      </c>
      <c r="E27" s="78">
        <v>75000</v>
      </c>
      <c r="F27" s="50"/>
      <c r="G27" s="50"/>
      <c r="H27" s="50"/>
      <c r="I27" s="50"/>
      <c r="J27" s="2"/>
      <c r="K27" s="2"/>
      <c r="L27" s="79"/>
      <c r="M27" s="2"/>
    </row>
    <row r="28" spans="1:13" ht="23.5" thickBot="1" x14ac:dyDescent="0.4">
      <c r="A28" s="1"/>
      <c r="B28" s="60" t="s">
        <v>31</v>
      </c>
      <c r="C28" s="66" t="s">
        <v>32</v>
      </c>
      <c r="D28" s="80">
        <v>82000</v>
      </c>
      <c r="E28" s="80">
        <v>100000</v>
      </c>
      <c r="F28" s="50"/>
      <c r="G28" s="50"/>
      <c r="H28" s="50"/>
      <c r="I28" s="50"/>
      <c r="J28" s="2"/>
      <c r="K28" s="2"/>
      <c r="L28" s="79"/>
      <c r="M28" s="2"/>
    </row>
    <row r="29" spans="1:13" ht="23.5" thickBot="1" x14ac:dyDescent="0.4">
      <c r="A29" s="1"/>
      <c r="B29" s="60" t="s">
        <v>49</v>
      </c>
      <c r="C29" s="63" t="s">
        <v>33</v>
      </c>
      <c r="D29" s="78">
        <v>130000</v>
      </c>
      <c r="E29" s="78">
        <v>130000</v>
      </c>
      <c r="F29" s="50"/>
      <c r="G29" s="50"/>
      <c r="H29" s="50"/>
      <c r="I29" s="50"/>
      <c r="J29" s="2"/>
      <c r="K29" s="2"/>
      <c r="L29" s="2"/>
      <c r="M29" s="2"/>
    </row>
    <row r="30" spans="1:13" ht="35" thickBot="1" x14ac:dyDescent="0.4">
      <c r="A30" s="1"/>
      <c r="B30" s="65" t="s">
        <v>34</v>
      </c>
      <c r="C30" s="66" t="s">
        <v>35</v>
      </c>
      <c r="D30" s="80">
        <v>85000</v>
      </c>
      <c r="E30" s="80">
        <v>85000</v>
      </c>
      <c r="F30" s="68"/>
      <c r="G30" s="68"/>
      <c r="H30" s="68"/>
      <c r="I30" s="68"/>
      <c r="J30" s="2"/>
      <c r="K30" s="2"/>
      <c r="L30" s="2"/>
      <c r="M30" s="2"/>
    </row>
    <row r="31" spans="1:13" ht="23.5" thickBot="1" x14ac:dyDescent="0.4">
      <c r="A31" s="1"/>
      <c r="B31" s="65" t="s">
        <v>36</v>
      </c>
      <c r="C31" s="66" t="s">
        <v>37</v>
      </c>
      <c r="D31" s="80">
        <v>90000</v>
      </c>
      <c r="E31" s="80">
        <v>90000</v>
      </c>
      <c r="F31" s="68"/>
      <c r="G31" s="68"/>
      <c r="H31" s="68"/>
      <c r="I31" s="68"/>
      <c r="J31" s="2"/>
      <c r="K31" s="2"/>
      <c r="L31" s="2"/>
      <c r="M31" s="2"/>
    </row>
    <row r="32" spans="1:13" ht="23.5" thickBot="1" x14ac:dyDescent="0.4">
      <c r="A32" s="1"/>
      <c r="B32" s="60" t="s">
        <v>38</v>
      </c>
      <c r="C32" s="66" t="s">
        <v>39</v>
      </c>
      <c r="D32" s="80">
        <v>116000</v>
      </c>
      <c r="E32" s="80">
        <v>150000</v>
      </c>
      <c r="F32" s="68"/>
      <c r="G32" s="68"/>
      <c r="H32" s="68"/>
      <c r="I32" s="68"/>
      <c r="J32" s="2"/>
      <c r="K32" s="2"/>
      <c r="L32" s="2"/>
      <c r="M32" s="2"/>
    </row>
    <row r="33" spans="1:13" ht="15" thickBot="1" x14ac:dyDescent="0.4">
      <c r="A33" s="1"/>
      <c r="B33" s="60" t="s">
        <v>40</v>
      </c>
      <c r="C33" s="66" t="s">
        <v>50</v>
      </c>
      <c r="D33" s="80">
        <v>30000</v>
      </c>
      <c r="E33" s="80">
        <v>150000</v>
      </c>
      <c r="F33" s="68"/>
      <c r="G33" s="68"/>
      <c r="H33" s="68"/>
      <c r="I33" s="68"/>
      <c r="J33" s="2"/>
      <c r="K33" s="2"/>
      <c r="L33" s="2"/>
      <c r="M33" s="2"/>
    </row>
    <row r="34" spans="1:13" ht="15" thickBot="1" x14ac:dyDescent="0.4">
      <c r="A34" s="1"/>
      <c r="B34" s="60" t="s">
        <v>41</v>
      </c>
      <c r="C34" s="66" t="s">
        <v>42</v>
      </c>
      <c r="D34" s="80">
        <v>77872</v>
      </c>
      <c r="E34" s="80">
        <v>100000</v>
      </c>
      <c r="F34" s="68"/>
      <c r="G34" s="68"/>
      <c r="H34" s="68"/>
      <c r="I34" s="68"/>
      <c r="J34" s="2"/>
      <c r="K34" s="2"/>
      <c r="L34" s="2"/>
      <c r="M34" s="2"/>
    </row>
    <row r="35" spans="1:13" ht="15.5" thickTop="1" thickBot="1" x14ac:dyDescent="0.4">
      <c r="A35" s="1"/>
      <c r="B35" s="99" t="s">
        <v>43</v>
      </c>
      <c r="C35" s="100"/>
      <c r="D35" s="70">
        <f>SUM(D24:D34)</f>
        <v>1836872</v>
      </c>
      <c r="E35" s="71">
        <f>SUM(E24:E34)</f>
        <v>2135000</v>
      </c>
      <c r="F35" s="42"/>
      <c r="G35" s="42"/>
      <c r="H35" s="42"/>
      <c r="I35" s="42"/>
      <c r="J35" s="34"/>
      <c r="K35" s="2"/>
      <c r="L35" s="2"/>
      <c r="M35" s="2"/>
    </row>
    <row r="36" spans="1:13" ht="15.5" thickTop="1" thickBot="1" x14ac:dyDescent="0.4">
      <c r="A36" s="1"/>
      <c r="B36" s="81"/>
      <c r="C36" s="81"/>
      <c r="D36" s="81"/>
      <c r="E36" s="81"/>
      <c r="F36" s="82"/>
      <c r="G36" s="82"/>
      <c r="H36" s="82"/>
      <c r="I36" s="82"/>
      <c r="J36" s="2"/>
      <c r="K36" s="2"/>
      <c r="L36" s="2"/>
      <c r="M36" s="2"/>
    </row>
    <row r="37" spans="1:13" ht="15.5" thickTop="1" thickBot="1" x14ac:dyDescent="0.4">
      <c r="A37" s="83"/>
      <c r="B37" s="101" t="s">
        <v>44</v>
      </c>
      <c r="C37" s="102"/>
      <c r="D37" s="84">
        <f>D9+D15+D21+D35</f>
        <v>11185192.9</v>
      </c>
      <c r="E37" s="84">
        <f>E9+E15+E21+E35</f>
        <v>12731902</v>
      </c>
      <c r="F37" s="85"/>
      <c r="G37" s="85"/>
      <c r="H37" s="85"/>
      <c r="I37" s="85"/>
      <c r="J37" s="35"/>
      <c r="K37" s="35"/>
      <c r="L37" s="35"/>
      <c r="M37" s="2"/>
    </row>
    <row r="38" spans="1:13" s="2" customFormat="1" ht="14.25" customHeight="1" thickTop="1" x14ac:dyDescent="0.35">
      <c r="A38" s="1"/>
      <c r="B38" s="72"/>
      <c r="C38" s="86"/>
      <c r="D38" s="86"/>
      <c r="E38" s="73"/>
      <c r="F38" s="74"/>
      <c r="G38" s="74"/>
      <c r="H38" s="74"/>
      <c r="I38" s="74"/>
    </row>
    <row r="39" spans="1:13" s="2" customFormat="1" ht="15.75" customHeight="1" x14ac:dyDescent="0.45">
      <c r="A39" s="1"/>
      <c r="B39" s="87"/>
      <c r="C39" s="103"/>
      <c r="D39" s="104"/>
      <c r="E39" s="104"/>
      <c r="K39" s="35"/>
    </row>
    <row r="40" spans="1:13" s="89" customFormat="1" x14ac:dyDescent="0.35">
      <c r="A40" s="1"/>
      <c r="B40" s="2"/>
      <c r="C40" s="2"/>
      <c r="D40" s="2"/>
      <c r="E40" s="2"/>
      <c r="F40" s="2"/>
      <c r="G40" s="2"/>
      <c r="H40" s="2"/>
      <c r="I40" s="2"/>
      <c r="J40" s="88"/>
      <c r="K40" s="88"/>
      <c r="L40" s="88"/>
      <c r="M40" s="88"/>
    </row>
    <row r="41" spans="1:13" s="89" customFormat="1" x14ac:dyDescent="0.35">
      <c r="A41" s="1"/>
      <c r="B41" s="2"/>
      <c r="C41" s="2"/>
      <c r="D41" s="2"/>
      <c r="E41" s="2"/>
      <c r="F41" s="2"/>
      <c r="G41" s="2"/>
      <c r="H41" s="2"/>
      <c r="I41" s="2"/>
      <c r="J41" s="88"/>
      <c r="K41" s="88"/>
      <c r="L41" s="88"/>
      <c r="M41" s="88"/>
    </row>
    <row r="42" spans="1:13" s="89" customFormat="1" ht="12.75" customHeight="1" x14ac:dyDescent="0.35">
      <c r="A42" s="1"/>
      <c r="B42" s="2"/>
      <c r="C42" s="2"/>
      <c r="D42" s="2"/>
      <c r="E42" s="2"/>
      <c r="F42" s="2"/>
      <c r="G42" s="2"/>
      <c r="H42" s="2"/>
      <c r="I42" s="2"/>
      <c r="J42" s="88"/>
      <c r="K42" s="88"/>
      <c r="L42" s="88"/>
      <c r="M42" s="88"/>
    </row>
    <row r="43" spans="1:13" s="89" customFormat="1" ht="18.75" customHeight="1" x14ac:dyDescent="0.35">
      <c r="A43" s="1"/>
      <c r="B43" s="2"/>
      <c r="C43" s="2"/>
      <c r="D43" s="2"/>
      <c r="E43" s="2"/>
      <c r="F43" s="2"/>
      <c r="G43" s="2"/>
      <c r="H43" s="2"/>
      <c r="I43" s="2"/>
      <c r="J43" s="88"/>
      <c r="K43" s="88"/>
      <c r="L43" s="88"/>
      <c r="M43" s="88"/>
    </row>
    <row r="44" spans="1:13" s="91" customFormat="1" ht="12" customHeight="1" x14ac:dyDescent="0.55000000000000004">
      <c r="A44" s="1"/>
      <c r="B44" s="2"/>
      <c r="C44" s="2"/>
      <c r="D44" s="2"/>
      <c r="E44" s="2"/>
      <c r="F44" s="2"/>
      <c r="G44" s="2"/>
      <c r="H44" s="2"/>
      <c r="I44" s="2"/>
      <c r="J44" s="90"/>
      <c r="K44" s="90"/>
      <c r="L44" s="90"/>
      <c r="M44" s="90"/>
    </row>
    <row r="45" spans="1:13" s="89" customFormat="1" ht="14.25" hidden="1" customHeight="1" x14ac:dyDescent="0.35">
      <c r="A45" s="1"/>
      <c r="B45" s="2"/>
      <c r="C45" s="2"/>
      <c r="D45" s="2"/>
      <c r="E45" s="2"/>
      <c r="F45" s="2"/>
      <c r="G45" s="2"/>
      <c r="H45" s="2"/>
      <c r="I45" s="2"/>
      <c r="J45" s="88"/>
      <c r="K45" s="88"/>
      <c r="L45" s="88"/>
      <c r="M45" s="88"/>
    </row>
    <row r="46" spans="1:13" x14ac:dyDescent="0.3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idden="1" x14ac:dyDescent="0.35">
      <c r="A47" s="1"/>
      <c r="B47" s="1"/>
      <c r="C47" s="1"/>
      <c r="D47" s="1"/>
      <c r="E47" s="92"/>
      <c r="F47" s="1"/>
      <c r="G47" s="1"/>
      <c r="H47" s="1"/>
      <c r="I47" s="1"/>
      <c r="J47" s="2"/>
      <c r="K47" s="2"/>
      <c r="L47" s="2"/>
      <c r="M47" s="2"/>
    </row>
    <row r="48" spans="1:13" ht="14.5" hidden="1" customHeight="1" x14ac:dyDescent="0.35">
      <c r="A48" s="1"/>
      <c r="B48" s="1"/>
      <c r="C48" s="1"/>
      <c r="D48" s="1"/>
      <c r="E48" s="93"/>
      <c r="F48" s="1"/>
      <c r="G48" s="1"/>
      <c r="H48" s="1"/>
      <c r="I48" s="1"/>
      <c r="J48" s="2"/>
      <c r="K48" s="2"/>
      <c r="L48" s="2"/>
      <c r="M48" s="2"/>
    </row>
    <row r="49" spans="1:13" hidden="1" x14ac:dyDescent="0.35">
      <c r="A49" s="1"/>
      <c r="B49" s="1"/>
      <c r="C49" s="1"/>
      <c r="D49" s="1"/>
      <c r="E49" s="94"/>
      <c r="F49" s="1"/>
      <c r="G49" s="1"/>
      <c r="H49" s="1"/>
      <c r="I49" s="1"/>
      <c r="J49" s="2"/>
      <c r="K49" s="2"/>
      <c r="L49" s="2"/>
      <c r="M49" s="2"/>
    </row>
    <row r="50" spans="1:13" hidden="1" x14ac:dyDescent="0.35">
      <c r="A50" s="1"/>
      <c r="B50" s="1"/>
      <c r="C50" s="1"/>
      <c r="D50" s="1"/>
      <c r="E50" s="93"/>
      <c r="F50" s="1"/>
      <c r="G50" s="1"/>
      <c r="H50" s="1"/>
      <c r="I50" s="1"/>
      <c r="J50" s="2"/>
      <c r="K50" s="2"/>
      <c r="L50" s="2"/>
      <c r="M50" s="2"/>
    </row>
    <row r="51" spans="1:13" hidden="1" x14ac:dyDescent="0.35">
      <c r="A51" s="1"/>
      <c r="B51" s="1"/>
      <c r="C51" s="1"/>
      <c r="D51" s="1"/>
      <c r="E51" s="93"/>
      <c r="F51" s="1"/>
      <c r="G51" s="1"/>
      <c r="H51" s="1"/>
      <c r="I51" s="1"/>
      <c r="J51" s="2"/>
      <c r="K51" s="2"/>
      <c r="L51" s="2"/>
      <c r="M51" s="2"/>
    </row>
    <row r="52" spans="1:13" hidden="1" x14ac:dyDescent="0.35">
      <c r="A52" s="1"/>
      <c r="B52" s="1"/>
      <c r="C52" s="1"/>
      <c r="D52" s="1"/>
      <c r="E52" s="93"/>
      <c r="F52" s="1"/>
      <c r="G52" s="1"/>
      <c r="H52" s="1"/>
      <c r="I52" s="1"/>
      <c r="J52" s="2"/>
      <c r="K52" s="2"/>
      <c r="L52" s="2"/>
      <c r="M52" s="2"/>
    </row>
    <row r="53" spans="1:13" hidden="1" x14ac:dyDescent="0.35">
      <c r="A53" s="1"/>
      <c r="B53" s="1"/>
      <c r="C53" s="1"/>
      <c r="D53" s="1"/>
      <c r="E53" s="93"/>
      <c r="F53" s="1"/>
      <c r="G53" s="1"/>
      <c r="H53" s="1"/>
      <c r="I53" s="1"/>
      <c r="J53" s="2"/>
      <c r="K53" s="2"/>
      <c r="L53" s="2"/>
      <c r="M53" s="2"/>
    </row>
    <row r="54" spans="1:13" x14ac:dyDescent="0.35">
      <c r="A54" s="1"/>
      <c r="B54" s="1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</row>
    <row r="55" spans="1:13" x14ac:dyDescent="0.35">
      <c r="A55" s="1"/>
      <c r="B55" s="1"/>
      <c r="C55" s="1"/>
      <c r="D55" s="1"/>
      <c r="E55" s="1"/>
      <c r="F55" s="1"/>
      <c r="G55" s="1"/>
      <c r="H55" s="1"/>
      <c r="I55" s="1"/>
      <c r="J55" s="2"/>
      <c r="K55" s="2"/>
      <c r="L55" s="2"/>
      <c r="M55" s="2"/>
    </row>
    <row r="56" spans="1:1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5">
      <c r="A57" s="2"/>
      <c r="B57" s="2"/>
      <c r="C57" s="2"/>
      <c r="D57" s="2"/>
      <c r="E57" s="35"/>
      <c r="F57" s="2"/>
      <c r="G57" s="2"/>
      <c r="H57" s="2"/>
      <c r="I57" s="2"/>
      <c r="J57" s="2"/>
      <c r="K57" s="2"/>
      <c r="L57" s="2"/>
      <c r="M57" s="2"/>
    </row>
    <row r="58" spans="1:13" x14ac:dyDescent="0.35">
      <c r="A58" s="2"/>
      <c r="B58" s="2"/>
      <c r="C58" s="95"/>
      <c r="D58" s="95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5">
      <c r="A59" s="2"/>
      <c r="B59" s="2"/>
      <c r="C59" s="2"/>
      <c r="D59" s="2"/>
      <c r="E59" s="35"/>
      <c r="F59" s="2"/>
      <c r="G59" s="2"/>
      <c r="H59" s="2"/>
      <c r="I59" s="2"/>
      <c r="J59" s="2"/>
      <c r="K59" s="2"/>
      <c r="L59" s="2"/>
      <c r="M59" s="2"/>
    </row>
    <row r="60" spans="1:1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5">
    <mergeCell ref="B2:E2"/>
    <mergeCell ref="B21:C21"/>
    <mergeCell ref="B35:C35"/>
    <mergeCell ref="B37:C37"/>
    <mergeCell ref="C39:E39"/>
  </mergeCells>
  <pageMargins left="0.7" right="0.7" top="0.75" bottom="0.75" header="0.3" footer="0.3"/>
  <pageSetup paperSize="9" scale="58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1014E07575D42821B7CE8106B5FF8" ma:contentTypeVersion="14" ma:contentTypeDescription="Create a new document." ma:contentTypeScope="" ma:versionID="7f7eff1ef5549c3000be1a84a4c71784">
  <xsd:schema xmlns:xsd="http://www.w3.org/2001/XMLSchema" xmlns:xs="http://www.w3.org/2001/XMLSchema" xmlns:p="http://schemas.microsoft.com/office/2006/metadata/properties" xmlns:ns2="b7d2a3e2-2ca2-4894-a2fe-716ab1871804" xmlns:ns3="b044368c-7fce-458d-b3b9-18ac4fe4c16b" targetNamespace="http://schemas.microsoft.com/office/2006/metadata/properties" ma:root="true" ma:fieldsID="bc0ffa697979c5d2722bf88cac90e0ef" ns2:_="" ns3:_="">
    <xsd:import namespace="b7d2a3e2-2ca2-4894-a2fe-716ab1871804"/>
    <xsd:import namespace="b044368c-7fce-458d-b3b9-18ac4fe4c16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2a3e2-2ca2-4894-a2fe-716ab18718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4368c-7fce-458d-b3b9-18ac4fe4c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7d2a3e2-2ca2-4894-a2fe-716ab1871804">AYUN26JUV6DU-776324767-22779</_dlc_DocId>
    <_dlc_DocIdUrl xmlns="b7d2a3e2-2ca2-4894-a2fe-716ab1871804">
      <Url>https://unicef.sharepoint.com/teams/UHF-ECW/_layouts/15/DocIdRedir.aspx?ID=AYUN26JUV6DU-776324767-22779</Url>
      <Description>AYUN26JUV6DU-776324767-22779</Description>
    </_dlc_DocIdUrl>
  </documentManagement>
</p:properties>
</file>

<file path=customXml/itemProps1.xml><?xml version="1.0" encoding="utf-8"?>
<ds:datastoreItem xmlns:ds="http://schemas.openxmlformats.org/officeDocument/2006/customXml" ds:itemID="{88A45F6A-88ED-457D-8C31-2C7DB3D188CC}"/>
</file>

<file path=customXml/itemProps2.xml><?xml version="1.0" encoding="utf-8"?>
<ds:datastoreItem xmlns:ds="http://schemas.openxmlformats.org/officeDocument/2006/customXml" ds:itemID="{3FD64275-3A98-48A9-B0A6-E7B30369D3B7}"/>
</file>

<file path=customXml/itemProps3.xml><?xml version="1.0" encoding="utf-8"?>
<ds:datastoreItem xmlns:ds="http://schemas.openxmlformats.org/officeDocument/2006/customXml" ds:itemID="{C0DE9BBA-32B3-4C81-BD5F-0A6F7420791A}"/>
</file>

<file path=customXml/itemProps4.xml><?xml version="1.0" encoding="utf-8"?>
<ds:datastoreItem xmlns:ds="http://schemas.openxmlformats.org/officeDocument/2006/customXml" ds:itemID="{78D8BB89-3B5F-402A-98CC-138314B9B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2022 - ExCom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ECW</dc:creator>
  <cp:lastModifiedBy>Administrator</cp:lastModifiedBy>
  <dcterms:created xsi:type="dcterms:W3CDTF">2021-11-03T13:46:26Z</dcterms:created>
  <dcterms:modified xsi:type="dcterms:W3CDTF">2021-11-08T21:20:28Z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0x0101006C51014E07575D42821B7CE8106B5FF8</vt:lpwstr>
  </property>
  <property fmtid="{D5CDD505-2E9C-101B-9397-08002B2CF9AE}" pid="3" name="_dlc_DocIdItemGuid">
    <vt:lpwstr>b6e8f14d-362a-4543-8db6-6529ec8b4a9b</vt:lpwstr>
  </property>
</Properties>
</file>